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<sst xmlns="http://schemas.openxmlformats.org/spreadsheetml/2006/main" count="101" uniqueCount="50">
  <si>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</si>
  <si>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</si>
  <si>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</si>
  <si>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</si>
  <si>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</si>
  <si>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</si>
  <si>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</si>
  <si>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</si>
  <si>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</si>
  <si>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</si>
  <si>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</si>
  <si>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</si>
  <si>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</si>
  <si>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</si>
  <si>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</si>
  <si>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</si>
  <si>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</si>
  <si>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</si>
  <si>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</si>
  <si>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</si>
  <si>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</si>
  <si>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</si>
  <si>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</si>
  <si>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</si>
  <si>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</si>
  <si>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</si>
  <si>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</si>
  <si>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</si>
  <si>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</si>
  <si>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</si>
  <si>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</si>
  <si>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</si>
  <si>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</si>
  <si>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</si>
  <si>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</si>
  <si>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</si>
  <si>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</si>
  <si>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</si>
  <si>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</si>
  <si>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</si>
  <si>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</si>
  <si>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</si>
  <si>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</si>
  <si>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</si>
  <si>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</si>
  <si>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Tender Inviting Authority: Superintending Engineer, IWD, IIT, Kanpur</t>
  </si>
  <si>
    <t xml:space="preserve">Name of Work: C/o of Hall of Residence for Boys No. 15, consisting  3 Blocks of (Stilt + Five) storied &amp; 4 Blocks  of (Stilt +  Six) storied including Internal &amp; External Electrification  Works, Plumbing, Fire Fighting, Fire Alarm System,  Lifts, Water tanks, Landscape, Roads, etc. at IIT Kanpur (U.P.) </t>
  </si>
  <si>
    <t>Contract No:  05/C/D1/2020-21/01</t>
  </si>
  <si>
    <t>per job (Lumpsum)</t>
  </si>
  <si>
    <t xml:space="preserve">C/o of Hall of Residence for Boys No. 15, consisting  3 Blocks of (Stilt + Five) storied &amp; 4 Blocks  of (Stilt +  Six) storied including Internal &amp; External Electrification  Works, Plumbing, Fire Fighting, Fire Alarm System,  Lifts, internal and external water supply lines, under ground and overhead water tanks, Landscape, external development i/c internal roads / paths, sewer lines, storm water lines,  i/c diversion of existing sewer line, construction of sumpwell upto it's commisioning, P/F of sleeves in RCC / AAC block wall for passing the HVAC lines etc. complete i/c all other related works to make the building fully functional on Engineering, Procurement and Constrution (EPC) contract mode at IIT Kanpur (U.P.). The rates quoted shall be inclusive of all materials, labour, T&amp;P, all taxes, royalty, cess but excluding the GST.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</si>
</sst>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left" vertical="top"/>
    </xf>
    <xf numFmtId="0" fontId="57" fillId="0" borderId="15"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57" fillId="0" borderId="15" xfId="0" applyFont="1" applyFill="1" applyBorder="1" applyAlignment="1">
      <alignment horizontal="center" vertical="top" wrapText="1"/>
    </xf>
    <xf numFmtId="0" fontId="4" fillId="0" borderId="0" xfId="56" applyNumberFormat="1" applyFont="1" applyFill="1" applyBorder="1" applyAlignment="1">
      <alignment horizontal="justify" vertical="center"/>
      <protection/>
    </xf>
    <xf numFmtId="0" fontId="7" fillId="0" borderId="11" xfId="56" applyNumberFormat="1" applyFont="1" applyFill="1" applyBorder="1" applyAlignment="1">
      <alignment horizontal="justify" vertical="top" wrapText="1"/>
      <protection/>
    </xf>
    <xf numFmtId="0" fontId="13" fillId="0" borderId="11" xfId="59" applyNumberFormat="1" applyFont="1" applyFill="1" applyBorder="1" applyAlignment="1">
      <alignment horizontal="justify" vertical="top" wrapText="1"/>
      <protection/>
    </xf>
    <xf numFmtId="0" fontId="4" fillId="0" borderId="16" xfId="59" applyNumberFormat="1" applyFont="1" applyFill="1" applyBorder="1" applyAlignment="1">
      <alignment horizontal="justify" vertical="top" wrapText="1"/>
      <protection/>
    </xf>
    <xf numFmtId="0" fontId="4" fillId="0" borderId="15" xfId="59" applyNumberFormat="1" applyFont="1" applyFill="1" applyBorder="1" applyAlignment="1">
      <alignment horizontal="justify" vertical="top" wrapText="1"/>
      <protection/>
    </xf>
    <xf numFmtId="0" fontId="4" fillId="0" borderId="19" xfId="59" applyNumberFormat="1" applyFont="1" applyFill="1" applyBorder="1" applyAlignment="1">
      <alignment horizontal="justify" vertical="top" wrapText="1"/>
      <protection/>
    </xf>
    <xf numFmtId="0" fontId="0" fillId="0" borderId="0" xfId="56" applyNumberFormat="1" applyFill="1" applyAlignment="1">
      <alignment horizontal="justify"/>
      <protection/>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vertical="top"/>
    </xf>
    <xf numFmtId="0" fontId="40" fillId="0" borderId="15" xfId="0" applyFont="1" applyFill="1" applyBorder="1" applyAlignment="1">
      <alignment horizontal="justify" vertical="top" wrapText="1"/>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2619375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
  <sheetViews>
    <sheetView showGridLines="0" view="pageBreakPreview" zoomScaleNormal="85" zoomScaleSheetLayoutView="100" zoomScalePageLayoutView="0" workbookViewId="0" topLeftCell="A1">
      <selection activeCell="F13" sqref="F13"/>
    </sheetView>
  </sheetViews>
  <sheetFormatPr defaultColWidth="9.140625" defaultRowHeight="15"/>
  <cols>
    <col min="1" max="1" width="8.00390625" style="1" customWidth="1"/>
    <col min="2" max="2" width="44.57421875" style="1" customWidth="1"/>
    <col min="3" max="3" width="15.140625" style="1" hidden="1" customWidth="1"/>
    <col min="4" max="4" width="7.8515625" style="1" customWidth="1"/>
    <col min="5" max="5" width="11.28125" style="1" customWidth="1"/>
    <col min="6" max="6" width="15.57421875" style="1" customWidth="1"/>
    <col min="7" max="13" width="0" style="1" hidden="1" customWidth="1"/>
    <col min="14" max="14" width="0" style="2" hidden="1" customWidth="1"/>
    <col min="15" max="52" width="0" style="1" hidden="1" customWidth="1"/>
    <col min="53" max="53" width="22.57421875" style="1" customWidth="1"/>
    <col min="54" max="54" width="1.28515625" style="1" hidden="1" customWidth="1"/>
    <col min="55" max="55" width="36.7109375" style="67" customWidth="1"/>
    <col min="56" max="238" width="9.140625" style="1" customWidth="1"/>
    <col min="239" max="243" width="9.140625" style="3" customWidth="1"/>
    <col min="244" max="16384" width="9.140625" style="1" customWidth="1"/>
  </cols>
  <sheetData>
    <row r="1" spans="1:243" s="4" customFormat="1" ht="30" customHeight="1">
      <c r="A1" s="72" t="str">
        <f>B2&amp;" BoQ"</f>
        <v>Percentage BoQ</v>
      </c>
      <c r="B1" s="72"/>
      <c r="C1" s="72"/>
      <c r="D1" s="72"/>
      <c r="E1" s="72"/>
      <c r="F1" s="72"/>
      <c r="G1" s="72"/>
      <c r="H1" s="72"/>
      <c r="I1" s="72"/>
      <c r="J1" s="72"/>
      <c r="K1" s="72"/>
      <c r="L1" s="72"/>
      <c r="O1" s="5"/>
      <c r="P1" s="5"/>
      <c r="Q1" s="6"/>
      <c r="BC1" s="61"/>
      <c r="IE1" s="6"/>
      <c r="IF1" s="6"/>
      <c r="IG1" s="6"/>
      <c r="IH1" s="6"/>
      <c r="II1" s="6"/>
    </row>
    <row r="2" spans="1:55" s="4" customFormat="1" ht="25.5" customHeight="1" hidden="1">
      <c r="A2" s="7" t="s">
        <v>0</v>
      </c>
      <c r="B2" s="7" t="s">
        <v>1</v>
      </c>
      <c r="C2" s="7" t="s">
        <v>2</v>
      </c>
      <c r="D2" s="7" t="s">
        <v>3</v>
      </c>
      <c r="E2" s="7" t="s">
        <v>4</v>
      </c>
      <c r="J2" s="8"/>
      <c r="K2" s="8"/>
      <c r="L2" s="8"/>
      <c r="O2" s="5"/>
      <c r="P2" s="5"/>
      <c r="Q2" s="6"/>
      <c r="BC2" s="61"/>
    </row>
    <row r="3" spans="1:243" s="4" customFormat="1" ht="30.75" customHeight="1" hidden="1">
      <c r="A3" s="4" t="s">
        <v>5</v>
      </c>
      <c r="C3" s="4" t="s">
        <v>6</v>
      </c>
      <c r="BC3" s="61"/>
      <c r="IE3" s="6"/>
      <c r="IF3" s="6"/>
      <c r="IG3" s="6"/>
      <c r="IH3" s="6"/>
      <c r="II3" s="6"/>
    </row>
    <row r="4" spans="1:243" s="9" customFormat="1" ht="30.75" customHeight="1">
      <c r="A4" s="73" t="s">
        <v>45</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54.75" customHeight="1">
      <c r="A5" s="73" t="s">
        <v>46</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21.75" customHeight="1">
      <c r="A6" s="73" t="s">
        <v>47</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48" customHeight="1">
      <c r="A8" s="11" t="s">
        <v>39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5" t="s">
        <v>43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8</v>
      </c>
      <c r="B10" s="16" t="s">
        <v>9</v>
      </c>
      <c r="C10" s="16" t="s">
        <v>9</v>
      </c>
      <c r="D10" s="16" t="s">
        <v>8</v>
      </c>
      <c r="E10" s="16" t="s">
        <v>44</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62" t="s">
        <v>9</v>
      </c>
      <c r="IE10" s="18"/>
      <c r="IF10" s="18"/>
      <c r="IG10" s="18"/>
      <c r="IH10" s="18"/>
      <c r="II10" s="18"/>
    </row>
    <row r="11" spans="1:243" s="17" customFormat="1" ht="54"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63" t="s">
        <v>32</v>
      </c>
      <c r="IE11" s="18"/>
      <c r="IF11" s="18"/>
      <c r="IG11" s="18"/>
      <c r="IH11" s="18"/>
      <c r="II11" s="18"/>
    </row>
    <row r="12" spans="1:243" s="17" customFormat="1" ht="15">
      <c r="A12" s="16">
        <v>1</v>
      </c>
      <c r="B12" s="16">
        <v>2</v>
      </c>
      <c r="C12" s="40">
        <v>3</v>
      </c>
      <c r="D12" s="45">
        <v>4</v>
      </c>
      <c r="E12" s="45">
        <v>5</v>
      </c>
      <c r="F12" s="45">
        <v>6</v>
      </c>
      <c r="G12" s="45">
        <v>7</v>
      </c>
      <c r="H12" s="45">
        <v>8</v>
      </c>
      <c r="I12" s="45">
        <v>9</v>
      </c>
      <c r="J12" s="45">
        <v>10</v>
      </c>
      <c r="K12" s="45">
        <v>11</v>
      </c>
      <c r="L12" s="45">
        <v>12</v>
      </c>
      <c r="M12" s="45">
        <v>13</v>
      </c>
      <c r="N12" s="45">
        <v>14</v>
      </c>
      <c r="O12" s="45">
        <v>15</v>
      </c>
      <c r="P12" s="45">
        <v>16</v>
      </c>
      <c r="Q12" s="45">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7</v>
      </c>
      <c r="BB12" s="46">
        <v>54</v>
      </c>
      <c r="BC12" s="16">
        <v>8</v>
      </c>
      <c r="IE12" s="18"/>
      <c r="IF12" s="18"/>
      <c r="IG12" s="18"/>
      <c r="IH12" s="18"/>
      <c r="II12" s="18"/>
    </row>
    <row r="13" spans="1:243" s="21" customFormat="1" ht="273.75" customHeight="1">
      <c r="A13" s="34">
        <v>1</v>
      </c>
      <c r="B13" s="70" t="s">
        <v>49</v>
      </c>
      <c r="C13" s="35"/>
      <c r="D13" s="68">
        <v>1</v>
      </c>
      <c r="E13" s="60" t="s">
        <v>48</v>
      </c>
      <c r="F13" s="69">
        <v>572276030</v>
      </c>
      <c r="G13" s="47"/>
      <c r="H13" s="41"/>
      <c r="I13" s="42" t="s">
        <v>33</v>
      </c>
      <c r="J13" s="43">
        <f>IF(I13="Less(-)",-1,1)</f>
        <v>1</v>
      </c>
      <c r="K13" s="41" t="s">
        <v>34</v>
      </c>
      <c r="L13" s="41" t="s">
        <v>4</v>
      </c>
      <c r="M13" s="44"/>
      <c r="N13" s="53"/>
      <c r="O13" s="53"/>
      <c r="P13" s="54"/>
      <c r="Q13" s="53"/>
      <c r="R13" s="53"/>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6">
        <f>total_amount_ba($B$2,$D$2,D13,F13,J13,K13,M13)</f>
        <v>572276030</v>
      </c>
      <c r="BB13" s="55">
        <f>BA13+SUM(N13:AZ13)</f>
        <v>572276030</v>
      </c>
      <c r="BC13" s="64" t="str">
        <f>SpellNumber(L13,BB13)</f>
        <v>INR  Fifty Seven Crore Twenty Two Lakh Seventy Six Thousand  &amp;Thirty  Only</v>
      </c>
      <c r="IA13" s="21">
        <v>1</v>
      </c>
      <c r="IB13" s="36" t="s">
        <v>49</v>
      </c>
      <c r="ID13" s="21">
        <v>1</v>
      </c>
      <c r="IE13" s="22" t="s">
        <v>48</v>
      </c>
      <c r="IF13" s="22"/>
      <c r="IG13" s="22"/>
      <c r="IH13" s="22"/>
      <c r="II13" s="22"/>
    </row>
    <row r="14" spans="1:55" ht="37.5" customHeight="1">
      <c r="A14" s="48" t="s">
        <v>35</v>
      </c>
      <c r="B14" s="49"/>
      <c r="C14" s="50"/>
      <c r="D14" s="37"/>
      <c r="E14" s="37"/>
      <c r="F14" s="37"/>
      <c r="G14" s="37"/>
      <c r="H14" s="51"/>
      <c r="I14" s="51"/>
      <c r="J14" s="51"/>
      <c r="K14" s="51"/>
      <c r="L14" s="52"/>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59">
        <f>SUM(BA13:BA13)</f>
        <v>572276030</v>
      </c>
      <c r="BB14" s="59">
        <f>SUM(BB13:BB13)</f>
        <v>572276030</v>
      </c>
      <c r="BC14" s="65" t="str">
        <f>SpellNumber(L14,BB14)</f>
        <v>  Fifty Seven Crore Twenty Two Lakh Seventy Six Thousand  &amp;Thirty  Only</v>
      </c>
    </row>
    <row r="15" spans="1:55" ht="53.25" customHeight="1">
      <c r="A15" s="24" t="s">
        <v>36</v>
      </c>
      <c r="B15" s="25"/>
      <c r="C15" s="26"/>
      <c r="D15" s="27"/>
      <c r="E15" s="38" t="s">
        <v>42</v>
      </c>
      <c r="F15" s="39"/>
      <c r="G15" s="28"/>
      <c r="H15" s="29"/>
      <c r="I15" s="29"/>
      <c r="J15" s="29"/>
      <c r="K15" s="30"/>
      <c r="L15" s="31"/>
      <c r="M15" s="32"/>
      <c r="N15" s="33"/>
      <c r="O15" s="21"/>
      <c r="P15" s="21"/>
      <c r="Q15" s="21"/>
      <c r="R15" s="21"/>
      <c r="S15" s="21"/>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57">
        <f>IF(ISBLANK(F15),0,IF(E15="Excess (+)",ROUND(BA14+(BA14*F15),2),IF(E15="Less (-)",ROUND(BA14+(BA14*F15*(-1)),2),IF(E15="At Par",BA14,0))))</f>
        <v>0</v>
      </c>
      <c r="BB15" s="58">
        <f>ROUND(BA15,0)</f>
        <v>0</v>
      </c>
      <c r="BC15" s="66" t="str">
        <f>SpellNumber($E$2,BB15)</f>
        <v>INR Zero Only</v>
      </c>
    </row>
    <row r="16" spans="1:55" ht="57.75" customHeight="1">
      <c r="A16" s="23" t="s">
        <v>37</v>
      </c>
      <c r="B16" s="23"/>
      <c r="C16" s="71" t="str">
        <f>SpellNumber($E$2,BB15)</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sheetData>
  <sheetProtection password="8F23" sheet="1"/>
  <mergeCells count="8">
    <mergeCell ref="C16:BC16"/>
    <mergeCell ref="A1:L1"/>
    <mergeCell ref="A4:BC4"/>
    <mergeCell ref="A5:BC5"/>
    <mergeCell ref="A6:BC6"/>
    <mergeCell ref="A7:BC7"/>
    <mergeCell ref="A9:BC9"/>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list" allowBlank="1" showErrorMessage="1" sqref="E1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IF(#REF!&lt;&gt;"Select",99.9,0)</formula2>
    </dataValidation>
    <dataValidation allowBlank="1" showInputMessage="1" showErrorMessage="1" promptTitle="Units" prompt="Please enter Units in text" sqref="D13: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
      <formula1>0</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2362204724409449" right="0.1968503937007874" top="0.15748031496062992" bottom="0.15748031496062992" header="0.5118110236220472" footer="0.5118110236220472"/>
  <pageSetup horizontalDpi="300" verticalDpi="300" orientation="landscape" paperSize="9" scale="9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7" t="s">
        <v>38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2020-06-24T07:14:16Z</cp:lastPrinted>
  <dcterms:created xsi:type="dcterms:W3CDTF">2009-01-30T06:42:42Z</dcterms:created>
  <dcterms:modified xsi:type="dcterms:W3CDTF">2020-06-24T07:16:31Z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