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<sst xmlns="http://schemas.openxmlformats.org/spreadsheetml/2006/main" count="106" uniqueCount="54">
  <si>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</si>
  <si>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</si>
  <si>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</si>
  <si>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</si>
  <si>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</si>
  <si>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</si>
  <si>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</si>
  <si>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</si>
  <si>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</si>
  <si>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</si>
  <si>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</si>
  <si>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</si>
  <si>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</si>
  <si>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</si>
  <si>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</si>
  <si>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</si>
  <si>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</si>
  <si>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</si>
  <si>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</si>
  <si>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</si>
  <si>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</si>
  <si>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</si>
  <si>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</si>
  <si>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</si>
  <si>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</si>
  <si>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</si>
  <si>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</si>
  <si>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</si>
  <si>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</si>
  <si>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</si>
  <si>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</si>
  <si>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</si>
  <si>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</si>
  <si>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</si>
  <si>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</si>
  <si>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</si>
  <si>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</si>
  <si>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</si>
  <si>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</si>
  <si>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</si>
  <si>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</si>
  <si>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</si>
  <si>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Tender Inviting Authority: Superintending Engineer, IWD, IIT, Kanpur</t>
  </si>
  <si>
    <t>Name of Work: C/o Centre for Engineering in Medicine Building (G+5) including  Water supply, Sanitary installation, Internal Electrical installations, Fire Fighting, Fire Alarm system, Lifts, CCTV/LAN, HVAC (Low side) and development works and all other related works to make the building functional on Engineering, Procurment and Construction (EPC) contract basis  at IIT Kanpur</t>
  </si>
  <si>
    <t>Contract No:   01/C/D3/2020-21/01</t>
  </si>
  <si>
    <t>SCOPE OF WORKS</t>
  </si>
  <si>
    <t>Per Job (Lump Sum)</t>
  </si>
  <si>
    <r>
      <t xml:space="preserve">NUMBER </t>
    </r>
    <r>
      <rPr>
        <b/>
        <sz val="11"/>
        <color indexed="10"/>
        <rFont val="Arial"/>
        <family val="2"/>
      </rPr>
      <t>#</t>
    </r>
  </si>
  <si>
    <r>
      <t>TEXT</t>
    </r>
    <r>
      <rPr>
        <b/>
        <sz val="11"/>
        <color indexed="10"/>
        <rFont val="Arial"/>
        <family val="2"/>
      </rPr>
      <t>#</t>
    </r>
  </si>
  <si>
    <r>
      <t xml:space="preserve">Estimated Rate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</si>
  <si>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</si>
  <si>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r>
      <t xml:space="preserve">TOTAL AMOUNT  Without Taxes
           in
     </t>
    </r>
    <r>
      <rPr>
        <b/>
        <sz val="11"/>
        <color indexed="10"/>
        <rFont val="Arial"/>
        <family val="2"/>
      </rPr>
      <t xml:space="preserve"> Rs.      P</t>
    </r>
  </si>
  <si>
    <r>
      <t xml:space="preserve">C/o Centre for Engineering in Medicine Building (G+5) including  Water supply, Sanitary installation, Internal Electrical installations, Fire Fighting, Fire Alarm system, Lifts, CCTV/LAN, HVAC (Low side) and development works and all other related works to make the building functional on Engineering, Procurment and Construction (EPC) contract basis at IIT kanpur.                                                             </t>
    </r>
    <r>
      <rPr>
        <b/>
        <sz val="11"/>
        <color indexed="8"/>
        <rFont val="Calibri"/>
        <family val="2"/>
      </rPr>
      <t xml:space="preserve">NOTE: The quoted rates shall be inclusive of all taxes except GST. The GST shall be paid extra along with the bills at the prevailing rates.  </t>
    </r>
    <r>
      <rPr>
        <sz val="11"/>
        <color indexed="8"/>
        <rFont val="Calibri"/>
        <family val="2"/>
      </rPr>
      <t xml:space="preserve"> </t>
    </r>
  </si>
  <si>
    <t xml:space="preserve">C/o Centre for Engineering in Medicine Building (G+5) including  Water supply, Sanitary installation, Internal Electrical installations, Fire Fighting, Fire Alarm system, Lifts, CCTV/LAN, HVAC (Low side) and development works and all other related works to make the building functional on Engineering, Procurment and Construction (EPC) contract basis at IIT kanpur.                                                             NOTE: The quoted rates shall be inclusive of all taxes except GST. The GST shall be paid extra along with the bills at the prevailing rates.   </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</si>
</sst>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1"/>
      <color indexed="31"/>
      <name val="Arial"/>
      <family val="2"/>
    </font>
    <font>
      <b/>
      <sz val="11"/>
      <color indexed="16"/>
      <name val="Arial"/>
      <family val="2"/>
    </font>
    <font>
      <b/>
      <sz val="9"/>
      <color indexed="8"/>
      <name val="Tahoma"/>
      <family val="2"/>
    </font>
    <font>
      <sz val="9"/>
      <color indexed="8"/>
      <name val="Tahoma"/>
      <family val="2"/>
    </font>
    <font>
      <b/>
      <sz val="16"/>
      <color indexed="8"/>
      <name val="Calibri"/>
      <family val="2"/>
    </font>
    <font>
      <b/>
      <sz val="11"/>
      <color indexed="8"/>
      <name val="Calibri"/>
      <family val="2"/>
    </font>
    <font>
      <b/>
      <sz val="11"/>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4" fillId="0" borderId="12" xfId="58" applyNumberFormat="1" applyFont="1" applyFill="1" applyBorder="1" applyAlignment="1" applyProtection="1">
      <alignment vertical="top"/>
      <protection/>
    </xf>
    <xf numFmtId="0" fontId="14"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4" fillId="0" borderId="0" xfId="58" applyNumberFormat="1" applyFont="1" applyFill="1" applyAlignment="1" applyProtection="1">
      <alignment vertical="top"/>
      <protection/>
    </xf>
    <xf numFmtId="0" fontId="4" fillId="0" borderId="0" xfId="61" applyNumberFormat="1" applyFont="1" applyFill="1" applyBorder="1" applyAlignment="1">
      <alignment vertical="top"/>
      <protection/>
    </xf>
    <xf numFmtId="0" fontId="7" fillId="0" borderId="12" xfId="58" applyNumberFormat="1" applyFont="1" applyFill="1" applyBorder="1" applyAlignment="1">
      <alignment horizontal="center" vertical="top" wrapText="1"/>
      <protection/>
    </xf>
    <xf numFmtId="2" fontId="7" fillId="0" borderId="15" xfId="58" applyNumberFormat="1" applyFont="1" applyFill="1" applyBorder="1" applyAlignment="1" applyProtection="1">
      <alignment horizontal="right" vertical="top"/>
      <protection locked="0"/>
    </xf>
    <xf numFmtId="2" fontId="4" fillId="0" borderId="15" xfId="61" applyNumberFormat="1" applyFont="1" applyFill="1" applyBorder="1" applyAlignment="1">
      <alignment horizontal="right" vertical="top"/>
      <protection/>
    </xf>
    <xf numFmtId="2" fontId="4" fillId="0" borderId="15" xfId="58" applyNumberFormat="1" applyFont="1" applyFill="1" applyBorder="1" applyAlignment="1">
      <alignment horizontal="right" vertical="top"/>
      <protection/>
    </xf>
    <xf numFmtId="2" fontId="7" fillId="33" borderId="15" xfId="58" applyNumberFormat="1" applyFont="1" applyFill="1" applyBorder="1" applyAlignment="1" applyProtection="1">
      <alignment horizontal="right" vertical="top"/>
      <protection locked="0"/>
    </xf>
    <xf numFmtId="0" fontId="7" fillId="0" borderId="16" xfId="58" applyNumberFormat="1" applyFont="1" applyFill="1" applyBorder="1" applyAlignment="1">
      <alignment horizontal="center" vertical="top" wrapText="1"/>
      <protection/>
    </xf>
    <xf numFmtId="0" fontId="7" fillId="0" borderId="17" xfId="58" applyNumberFormat="1" applyFont="1" applyFill="1" applyBorder="1" applyAlignment="1">
      <alignment horizontal="center" vertical="top" wrapText="1"/>
      <protection/>
    </xf>
    <xf numFmtId="0" fontId="7" fillId="0" borderId="18" xfId="61" applyNumberFormat="1" applyFont="1" applyFill="1" applyBorder="1" applyAlignment="1">
      <alignment horizontal="left" vertical="top"/>
      <protection/>
    </xf>
    <xf numFmtId="0" fontId="7" fillId="0" borderId="19" xfId="61" applyNumberFormat="1" applyFont="1" applyFill="1" applyBorder="1" applyAlignment="1">
      <alignment horizontal="left" vertical="top"/>
      <protection/>
    </xf>
    <xf numFmtId="0" fontId="4" fillId="0" borderId="20" xfId="61" applyNumberFormat="1" applyFont="1" applyFill="1" applyBorder="1" applyAlignment="1">
      <alignment vertical="top"/>
      <protection/>
    </xf>
    <xf numFmtId="0" fontId="4" fillId="0" borderId="21" xfId="61" applyNumberFormat="1" applyFont="1" applyFill="1" applyBorder="1" applyAlignment="1">
      <alignment vertical="top"/>
      <protection/>
    </xf>
    <xf numFmtId="2" fontId="7" fillId="34" borderId="15" xfId="58" applyNumberFormat="1" applyFont="1" applyFill="1" applyBorder="1" applyAlignment="1" applyProtection="1">
      <alignment horizontal="right" vertical="top"/>
      <protection locked="0"/>
    </xf>
    <xf numFmtId="2" fontId="7" fillId="34" borderId="15" xfId="58" applyNumberFormat="1" applyFont="1" applyFill="1" applyBorder="1" applyAlignment="1" applyProtection="1">
      <alignment horizontal="right" vertical="top" wrapText="1"/>
      <protection locked="0"/>
    </xf>
    <xf numFmtId="2" fontId="7" fillId="0" borderId="15" xfId="61" applyNumberFormat="1" applyFont="1" applyFill="1" applyBorder="1" applyAlignment="1">
      <alignment horizontal="right" vertical="top"/>
      <protection/>
    </xf>
    <xf numFmtId="2" fontId="7" fillId="0" borderId="15" xfId="60" applyNumberFormat="1" applyFont="1" applyFill="1" applyBorder="1" applyAlignment="1">
      <alignment horizontal="right" vertical="top"/>
      <protection/>
    </xf>
    <xf numFmtId="10" fontId="15" fillId="33" borderId="22"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0" fontId="39" fillId="0" borderId="15" xfId="0" applyFont="1" applyFill="1" applyBorder="1" applyAlignment="1">
      <alignment horizontal="justify" vertical="top" wrapText="1"/>
    </xf>
    <xf numFmtId="0" fontId="39" fillId="0" borderId="15" xfId="0" applyFont="1" applyFill="1" applyBorder="1" applyAlignment="1">
      <alignment horizontal="left" vertical="top"/>
    </xf>
    <xf numFmtId="0" fontId="7" fillId="0" borderId="15" xfId="59" applyNumberFormat="1" applyFont="1" applyFill="1" applyBorder="1" applyAlignment="1">
      <alignment vertical="top" wrapText="1"/>
      <protection/>
    </xf>
    <xf numFmtId="0" fontId="39" fillId="0" borderId="15" xfId="0" applyFont="1" applyFill="1" applyBorder="1" applyAlignment="1">
      <alignment horizontal="right" vertical="top"/>
    </xf>
    <xf numFmtId="2" fontId="39" fillId="0" borderId="15" xfId="0" applyNumberFormat="1" applyFont="1" applyFill="1" applyBorder="1" applyAlignment="1">
      <alignment horizontal="right" vertical="top"/>
    </xf>
    <xf numFmtId="0" fontId="39" fillId="0" borderId="15" xfId="0" applyFont="1" applyFill="1" applyBorder="1" applyAlignment="1">
      <alignment horizontal="center" vertical="top" wrapText="1"/>
    </xf>
    <xf numFmtId="3" fontId="39" fillId="0" borderId="15" xfId="0" applyNumberFormat="1" applyFont="1" applyFill="1" applyBorder="1" applyAlignment="1">
      <alignment vertical="top"/>
    </xf>
    <xf numFmtId="0" fontId="12" fillId="0" borderId="21" xfId="61" applyNumberFormat="1" applyFont="1" applyFill="1" applyBorder="1" applyAlignment="1">
      <alignment vertical="top"/>
      <protection/>
    </xf>
    <xf numFmtId="2" fontId="12" fillId="0" borderId="15" xfId="61" applyNumberFormat="1" applyFont="1" applyFill="1" applyBorder="1" applyAlignment="1">
      <alignment vertical="top"/>
      <protection/>
    </xf>
    <xf numFmtId="0" fontId="12" fillId="0" borderId="22" xfId="61" applyNumberFormat="1" applyFont="1" applyFill="1" applyBorder="1" applyAlignment="1" applyProtection="1">
      <alignment vertical="center" wrapText="1"/>
      <protection locked="0"/>
    </xf>
    <xf numFmtId="0" fontId="15" fillId="33" borderId="22" xfId="61" applyNumberFormat="1" applyFont="1" applyFill="1" applyBorder="1" applyAlignment="1" applyProtection="1">
      <alignment vertical="center" wrapText="1"/>
      <protection locked="0"/>
    </xf>
    <xf numFmtId="0" fontId="12" fillId="0" borderId="11" xfId="61" applyNumberFormat="1" applyFont="1" applyFill="1" applyBorder="1" applyAlignment="1" applyProtection="1">
      <alignment vertical="center" wrapText="1"/>
      <protection/>
    </xf>
    <xf numFmtId="2" fontId="20" fillId="0" borderId="18" xfId="61" applyNumberFormat="1" applyFont="1" applyFill="1" applyBorder="1" applyAlignment="1">
      <alignment vertical="top"/>
      <protection/>
    </xf>
    <xf numFmtId="2" fontId="12" fillId="0" borderId="23" xfId="61" applyNumberFormat="1" applyFont="1" applyFill="1" applyBorder="1" applyAlignment="1">
      <alignment horizontal="right"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8" fillId="0" borderId="0" xfId="58" applyNumberFormat="1" applyFont="1" applyFill="1" applyBorder="1" applyAlignment="1">
      <alignment horizontal="justify" vertical="center" wrapText="1"/>
      <protection/>
    </xf>
    <xf numFmtId="0" fontId="10" fillId="0" borderId="21" xfId="58" applyNumberFormat="1" applyFont="1" applyFill="1" applyBorder="1" applyAlignment="1" applyProtection="1">
      <alignment horizontal="center" wrapText="1"/>
      <protection locked="0"/>
    </xf>
    <xf numFmtId="0" fontId="12" fillId="0" borderId="13" xfId="61" applyNumberFormat="1" applyFont="1" applyFill="1" applyBorder="1" applyAlignment="1">
      <alignment horizontal="center" vertical="top" wrapText="1"/>
      <protection/>
    </xf>
    <xf numFmtId="0" fontId="7" fillId="35" borderId="13" xfId="61" applyNumberFormat="1" applyFont="1" applyFill="1" applyBorder="1" applyAlignment="1" applyProtection="1">
      <alignment horizontal="left" vertical="top"/>
      <protection locked="0"/>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11" fillId="0" borderId="13" xfId="58" applyNumberFormat="1" applyFont="1" applyFill="1" applyBorder="1" applyAlignment="1">
      <alignment horizontal="center" vertical="center" wrapText="1"/>
      <protection/>
    </xf>
    <xf numFmtId="0" fontId="18"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view="pageBreakPreview" zoomScaleSheetLayoutView="100" workbookViewId="0" topLeftCell="A1">
      <selection activeCell="F16" sqref="F16"/>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4.28125" style="1" customWidth="1"/>
    <col min="7" max="13" width="0" style="1" hidden="1" customWidth="1"/>
    <col min="14" max="14" width="0" style="2" hidden="1" customWidth="1"/>
    <col min="15" max="52" width="0" style="1" hidden="1" customWidth="1"/>
    <col min="53" max="53" width="19.2812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6" t="s">
        <v>42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53.25" customHeight="1">
      <c r="A5" s="67" t="s">
        <v>43</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24.75" customHeight="1">
      <c r="A6" s="66" t="s">
        <v>44</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46.5" customHeight="1">
      <c r="A8" s="11" t="s">
        <v>38</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73" t="s">
        <v>40</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47</v>
      </c>
      <c r="B10" s="16" t="s">
        <v>41</v>
      </c>
      <c r="C10" s="16" t="s">
        <v>41</v>
      </c>
      <c r="D10" s="16" t="s">
        <v>47</v>
      </c>
      <c r="E10" s="16" t="s">
        <v>41</v>
      </c>
      <c r="F10" s="16" t="s">
        <v>8</v>
      </c>
      <c r="G10" s="16" t="s">
        <v>8</v>
      </c>
      <c r="H10" s="16" t="s">
        <v>9</v>
      </c>
      <c r="I10" s="16" t="s">
        <v>41</v>
      </c>
      <c r="J10" s="16" t="s">
        <v>47</v>
      </c>
      <c r="K10" s="16" t="s">
        <v>48</v>
      </c>
      <c r="L10" s="16" t="s">
        <v>41</v>
      </c>
      <c r="M10" s="16" t="s">
        <v>47</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47</v>
      </c>
      <c r="AU10" s="16" t="s">
        <v>47</v>
      </c>
      <c r="AV10" s="16" t="s">
        <v>9</v>
      </c>
      <c r="AW10" s="16" t="s">
        <v>9</v>
      </c>
      <c r="AX10" s="16" t="s">
        <v>47</v>
      </c>
      <c r="AY10" s="16" t="s">
        <v>47</v>
      </c>
      <c r="AZ10" s="16" t="s">
        <v>10</v>
      </c>
      <c r="BA10" s="16" t="s">
        <v>47</v>
      </c>
      <c r="BB10" s="16" t="s">
        <v>47</v>
      </c>
      <c r="BC10" s="16" t="s">
        <v>41</v>
      </c>
      <c r="IE10" s="18"/>
      <c r="IF10" s="18"/>
      <c r="IG10" s="18"/>
      <c r="IH10" s="18"/>
      <c r="II10" s="18"/>
    </row>
    <row r="11" spans="1:243" s="17" customFormat="1" ht="60" customHeight="1">
      <c r="A11" s="16" t="s">
        <v>11</v>
      </c>
      <c r="B11" s="16" t="s">
        <v>12</v>
      </c>
      <c r="C11" s="16" t="s">
        <v>13</v>
      </c>
      <c r="D11" s="16" t="s">
        <v>14</v>
      </c>
      <c r="E11" s="16" t="s">
        <v>15</v>
      </c>
      <c r="F11" s="16" t="s">
        <v>49</v>
      </c>
      <c r="G11" s="16"/>
      <c r="H11" s="16"/>
      <c r="I11" s="16" t="s">
        <v>16</v>
      </c>
      <c r="J11" s="16" t="s">
        <v>17</v>
      </c>
      <c r="K11" s="16" t="s">
        <v>18</v>
      </c>
      <c r="L11" s="16" t="s">
        <v>19</v>
      </c>
      <c r="M11" s="19" t="s">
        <v>50</v>
      </c>
      <c r="N11" s="16" t="s">
        <v>20</v>
      </c>
      <c r="O11" s="16" t="s">
        <v>21</v>
      </c>
      <c r="P11" s="16" t="s">
        <v>22</v>
      </c>
      <c r="Q11" s="16" t="s">
        <v>23</v>
      </c>
      <c r="R11" s="16"/>
      <c r="S11" s="16"/>
      <c r="T11" s="16" t="s">
        <v>24</v>
      </c>
      <c r="U11" s="16" t="s">
        <v>25</v>
      </c>
      <c r="V11" s="16" t="s">
        <v>26</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51</v>
      </c>
      <c r="BB11" s="20" t="s">
        <v>27</v>
      </c>
      <c r="BC11" s="20" t="s">
        <v>28</v>
      </c>
      <c r="IE11" s="18"/>
      <c r="IF11" s="18"/>
      <c r="IG11" s="18"/>
      <c r="IH11" s="18"/>
      <c r="II11" s="18"/>
    </row>
    <row r="12" spans="1:243" s="17" customFormat="1" ht="15">
      <c r="A12" s="16">
        <v>1</v>
      </c>
      <c r="B12" s="16">
        <v>2</v>
      </c>
      <c r="C12" s="33">
        <v>3</v>
      </c>
      <c r="D12" s="38">
        <v>4</v>
      </c>
      <c r="E12" s="38">
        <v>5</v>
      </c>
      <c r="F12" s="38">
        <v>6</v>
      </c>
      <c r="G12" s="38">
        <v>7</v>
      </c>
      <c r="H12" s="38">
        <v>8</v>
      </c>
      <c r="I12" s="38">
        <v>9</v>
      </c>
      <c r="J12" s="38">
        <v>10</v>
      </c>
      <c r="K12" s="38">
        <v>11</v>
      </c>
      <c r="L12" s="38">
        <v>12</v>
      </c>
      <c r="M12" s="38">
        <v>13</v>
      </c>
      <c r="N12" s="38">
        <v>14</v>
      </c>
      <c r="O12" s="38">
        <v>15</v>
      </c>
      <c r="P12" s="38">
        <v>16</v>
      </c>
      <c r="Q12" s="38">
        <v>17</v>
      </c>
      <c r="R12" s="38">
        <v>18</v>
      </c>
      <c r="S12" s="38">
        <v>19</v>
      </c>
      <c r="T12" s="38">
        <v>20</v>
      </c>
      <c r="U12" s="38">
        <v>21</v>
      </c>
      <c r="V12" s="38">
        <v>22</v>
      </c>
      <c r="W12" s="38">
        <v>23</v>
      </c>
      <c r="X12" s="38">
        <v>24</v>
      </c>
      <c r="Y12" s="38">
        <v>25</v>
      </c>
      <c r="Z12" s="38">
        <v>26</v>
      </c>
      <c r="AA12" s="38">
        <v>27</v>
      </c>
      <c r="AB12" s="38">
        <v>28</v>
      </c>
      <c r="AC12" s="38">
        <v>29</v>
      </c>
      <c r="AD12" s="38">
        <v>30</v>
      </c>
      <c r="AE12" s="38">
        <v>31</v>
      </c>
      <c r="AF12" s="38">
        <v>32</v>
      </c>
      <c r="AG12" s="38">
        <v>33</v>
      </c>
      <c r="AH12" s="38">
        <v>34</v>
      </c>
      <c r="AI12" s="38">
        <v>35</v>
      </c>
      <c r="AJ12" s="38">
        <v>36</v>
      </c>
      <c r="AK12" s="38">
        <v>37</v>
      </c>
      <c r="AL12" s="38">
        <v>38</v>
      </c>
      <c r="AM12" s="38">
        <v>39</v>
      </c>
      <c r="AN12" s="38">
        <v>40</v>
      </c>
      <c r="AO12" s="38">
        <v>41</v>
      </c>
      <c r="AP12" s="38">
        <v>42</v>
      </c>
      <c r="AQ12" s="38">
        <v>43</v>
      </c>
      <c r="AR12" s="38">
        <v>44</v>
      </c>
      <c r="AS12" s="38">
        <v>45</v>
      </c>
      <c r="AT12" s="38">
        <v>46</v>
      </c>
      <c r="AU12" s="38">
        <v>47</v>
      </c>
      <c r="AV12" s="38">
        <v>48</v>
      </c>
      <c r="AW12" s="38">
        <v>49</v>
      </c>
      <c r="AX12" s="38">
        <v>50</v>
      </c>
      <c r="AY12" s="38">
        <v>51</v>
      </c>
      <c r="AZ12" s="38">
        <v>52</v>
      </c>
      <c r="BA12" s="38">
        <v>7</v>
      </c>
      <c r="BB12" s="39">
        <v>54</v>
      </c>
      <c r="BC12" s="16">
        <v>8</v>
      </c>
      <c r="IE12" s="18"/>
      <c r="IF12" s="18"/>
      <c r="IG12" s="18"/>
      <c r="IH12" s="18"/>
      <c r="II12" s="18"/>
    </row>
    <row r="13" spans="1:243" s="21" customFormat="1" ht="16.5" customHeight="1">
      <c r="A13" s="52">
        <v>1</v>
      </c>
      <c r="B13" s="53" t="s">
        <v>45</v>
      </c>
      <c r="C13" s="54"/>
      <c r="D13" s="71"/>
      <c r="E13" s="71"/>
      <c r="F13" s="71"/>
      <c r="G13" s="71"/>
      <c r="H13" s="71"/>
      <c r="I13" s="71"/>
      <c r="J13" s="71"/>
      <c r="K13" s="71"/>
      <c r="L13" s="71"/>
      <c r="M13" s="71"/>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IA13" s="21">
        <v>1</v>
      </c>
      <c r="IB13" s="21" t="s">
        <v>45</v>
      </c>
      <c r="IE13" s="22"/>
      <c r="IF13" s="22" t="s">
        <v>29</v>
      </c>
      <c r="IG13" s="22" t="s">
        <v>30</v>
      </c>
      <c r="IH13" s="22">
        <v>10</v>
      </c>
      <c r="II13" s="22" t="s">
        <v>31</v>
      </c>
    </row>
    <row r="14" spans="1:243" s="21" customFormat="1" ht="171" customHeight="1">
      <c r="A14" s="52">
        <v>1.01</v>
      </c>
      <c r="B14" s="51" t="s">
        <v>52</v>
      </c>
      <c r="C14" s="54"/>
      <c r="D14" s="55">
        <v>1</v>
      </c>
      <c r="E14" s="56" t="s">
        <v>46</v>
      </c>
      <c r="F14" s="57">
        <v>421025505</v>
      </c>
      <c r="G14" s="34"/>
      <c r="H14" s="34"/>
      <c r="I14" s="35" t="s">
        <v>32</v>
      </c>
      <c r="J14" s="36">
        <f>IF(I14="Less(-)",-1,1)</f>
        <v>1</v>
      </c>
      <c r="K14" s="34" t="s">
        <v>33</v>
      </c>
      <c r="L14" s="34" t="s">
        <v>4</v>
      </c>
      <c r="M14" s="37"/>
      <c r="N14" s="44"/>
      <c r="O14" s="44"/>
      <c r="P14" s="45"/>
      <c r="Q14" s="44"/>
      <c r="R14" s="44"/>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6">
        <f>total_amount_ba($B$2,$D$2,D14,F14,J14,K14,M14)</f>
        <v>421025505</v>
      </c>
      <c r="BB14" s="47">
        <f>BA14+SUM(N14:AZ14)</f>
        <v>421025505</v>
      </c>
      <c r="BC14" s="50" t="str">
        <f>SpellNumber(L14,BB14)</f>
        <v>INR  Forty Two Crore Ten Lakh Twenty Five Thousand Five Hundred &amp; Five  Only</v>
      </c>
      <c r="IA14" s="21">
        <v>1.01</v>
      </c>
      <c r="IB14" s="21" t="s">
        <v>53</v>
      </c>
      <c r="ID14" s="21">
        <v>1</v>
      </c>
      <c r="IE14" s="22" t="s">
        <v>46</v>
      </c>
      <c r="IF14" s="22"/>
      <c r="IG14" s="22"/>
      <c r="IH14" s="22"/>
      <c r="II14" s="22"/>
    </row>
    <row r="15" spans="1:55" ht="49.5" customHeight="1">
      <c r="A15" s="40" t="s">
        <v>34</v>
      </c>
      <c r="B15" s="41"/>
      <c r="C15" s="42"/>
      <c r="D15" s="49"/>
      <c r="E15" s="49"/>
      <c r="F15" s="49"/>
      <c r="G15" s="32"/>
      <c r="H15" s="58"/>
      <c r="I15" s="58"/>
      <c r="J15" s="58"/>
      <c r="K15" s="58"/>
      <c r="L15" s="43"/>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59">
        <f>SUM(BA13:BA14)</f>
        <v>421025505</v>
      </c>
      <c r="BB15" s="59">
        <f>SUM(BB13:BB14)</f>
        <v>421025505</v>
      </c>
      <c r="BC15" s="50" t="str">
        <f>SpellNumber($E$2,BB15)</f>
        <v>INR  Forty Two Crore Ten Lakh Twenty Five Thousand Five Hundred &amp; Five  Only</v>
      </c>
    </row>
    <row r="16" spans="1:55" ht="42" customHeight="1">
      <c r="A16" s="24" t="s">
        <v>35</v>
      </c>
      <c r="B16" s="25"/>
      <c r="C16" s="26"/>
      <c r="D16" s="60"/>
      <c r="E16" s="61" t="s">
        <v>39</v>
      </c>
      <c r="F16" s="48"/>
      <c r="G16" s="27"/>
      <c r="H16" s="28"/>
      <c r="I16" s="28"/>
      <c r="J16" s="28"/>
      <c r="K16" s="29"/>
      <c r="L16" s="30"/>
      <c r="M16" s="62"/>
      <c r="N16" s="31"/>
      <c r="O16" s="21"/>
      <c r="P16" s="21"/>
      <c r="Q16" s="21"/>
      <c r="R16" s="21"/>
      <c r="S16" s="2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63">
        <f>IF(ISBLANK(F16),0,IF(E16="Excess (+)",ROUND(BA15+(BA15*F16),2),IF(E16="Less (-)",ROUND(BA15+(BA15*F16*(-1)),2),IF(E16="At Par",BA15,0))))</f>
        <v>0</v>
      </c>
      <c r="BB16" s="64">
        <f>ROUND(BA16,0)</f>
        <v>0</v>
      </c>
      <c r="BC16" s="50" t="str">
        <f>SpellNumber($E$2,BB16)</f>
        <v>INR Zero Only</v>
      </c>
    </row>
    <row r="17" spans="1:55" ht="33" customHeight="1">
      <c r="A17" s="23" t="s">
        <v>36</v>
      </c>
      <c r="B17" s="23"/>
      <c r="C17" s="69" t="str">
        <f>SpellNumber($E$2,BB16)</f>
        <v>INR Zero Only</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sheetData>
  <sheetProtection password="8F23" sheet="1"/>
  <mergeCells count="9">
    <mergeCell ref="A1:L1"/>
    <mergeCell ref="A4:BC4"/>
    <mergeCell ref="A5:BC5"/>
    <mergeCell ref="A6:BC6"/>
    <mergeCell ref="A7:BC7"/>
    <mergeCell ref="C17:BC17"/>
    <mergeCell ref="B8:BC8"/>
    <mergeCell ref="D13:BC13"/>
    <mergeCell ref="A9:BC9"/>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IF(#REF!&lt;&gt;"Select",99.9,0)</formula2>
    </dataValidation>
    <dataValidation allowBlank="1" showInputMessage="1" showErrorMessage="1" promptTitle="Units" prompt="Please enter Units in text" sqref="D14:E14">
      <formula1>0</formula1>
      <formula2>0</formula2>
    </dataValidation>
    <dataValidation type="decimal" allowBlank="1" showInputMessage="1" showErrorMessage="1" promptTitle="Quantity" prompt="Please enter the Quantity for this item. " errorTitle="Invalid Entry" error="Only Numeric Values are allowed. " sqref="F14">
      <formula1>0</formula1>
      <formula2>999999999999999</formula2>
    </dataValidation>
    <dataValidation type="list" allowBlank="1" showErrorMessage="1" sqref="D13 K1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4">
      <formula1>0</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scale="74"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4" t="s">
        <v>37</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2020-06-01T12:20:21Z</cp:lastPrinted>
  <dcterms:created xsi:type="dcterms:W3CDTF">2009-01-30T06:42:42Z</dcterms:created>
  <dcterms:modified xsi:type="dcterms:W3CDTF">2020-06-02T06:14:39Z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